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Kalkulator" sheetId="2" state="visible" r:id="rId2"/>
  </sheets>
  <definedNames>
    <definedName name="_xlnm.Print_Titles" localSheetId="1">'Kalkulator'!$6:$6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zł&quot;"/>
  </numFmts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6D5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A4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3">
      <c r="A3" s="1" t="inlineStr">
        <is>
          <t>Kalkulator budżetu przygotowań do KSC</t>
        </is>
      </c>
    </row>
    <row r="4">
      <c r="A4" t="inlineStr">
        <is>
          <t>Stan prawny: ustawa o krajowym systemie cyberbezpieczeństwa w brzmieniu z 8.10.2026 r. Źródło: JSystems, „Ile kosztuje przygotowanie firmy do KSC? Jak zaplanować budżet? (2026)”.</t>
        </is>
      </c>
    </row>
    <row r="6">
      <c r="A6" t="inlineStr">
        <is>
          <t>Żółte komórki to założenia: wpisz własne ilości i stawki, kwoty i sumy przeliczą się same.</t>
        </is>
      </c>
    </row>
    <row r="7">
      <c r="A7" t="inlineStr">
        <is>
          <t>Pozycje 1-6 to koszty jednorazowe przygotowania, pozycje 7-13 to 12 miesięcy kosztów stałych, pozycja 14 to audyt z art. 15 (tylko podmiot kluczowy, co najmniej raz na 3 lata).</t>
        </is>
      </c>
    </row>
    <row r="8">
      <c r="A8" t="inlineStr">
        <is>
          <t>Kolumna Wymagane czy opcjonalne: wymagane oznacza obszar, który nakazuje ustawa o KSC (sposób realizacji wybierasz sam), opcjonalne to pozycja, której ustawa nie wymaga (np. narzędzie, którego nie nazywa, albo etat zastępowalny umową z dostawcą).</t>
        </is>
      </c>
    </row>
    <row r="9">
      <c r="A9" t="inlineStr">
        <is>
          <t>Sumy są w arkuszu Kalkulator pod listą pozycji: RAZEM, w tym wymagane, w tym opcjonalne, a pod nimi trzy liczby do budżetu: koszty jednorazowe, koszty roczne (12 miesięcy) i audyt.</t>
        </is>
      </c>
    </row>
    <row r="10">
      <c r="A10" t="inlineStr">
        <is>
          <t>Przykłady A, B i C pochodzą z artykułu JSystems i opierają się na jawnych założeniach, a nie na średnich rynkowych.</t>
        </is>
      </c>
    </row>
    <row r="12">
      <c r="A12" s="2" t="inlineStr">
        <is>
          <t>Przykładowe organizacje</t>
        </is>
      </c>
    </row>
    <row r="13">
      <c r="A13" s="2" t="inlineStr">
        <is>
          <t>A: Firma usługowa z sektora gospodarowania odpadami - Zbieranie i transport odpadów, 60 osób, dwie lokalizacje. Podmiot ważny: sektor z załącznika nr 2 do ustawy o KSC, średnie przedsiębiorstwo (art. 5 ust. 2 pkt 2).</t>
        </is>
      </c>
    </row>
    <row r="14">
      <c r="A14" t="inlineStr">
        <is>
          <t xml:space="preserve">  - 60 kont użytkowników i 70 urządzeń (stacje robocze, laptopy, serwery)</t>
        </is>
      </c>
    </row>
    <row r="15">
      <c r="A15" t="inlineStr">
        <is>
          <t xml:space="preserve">  - Dwie osoby w dziale IT, brak certyfikatu ISO/IEC 27001</t>
        </is>
      </c>
    </row>
    <row r="16">
      <c r="A16" t="inlineStr">
        <is>
          <t xml:space="preserve">  - Monitorowanie i obsługa incydentów zlecone dostawcy, bez własnego etatu bezpieczeństwa</t>
        </is>
      </c>
    </row>
    <row r="17">
      <c r="A17" t="inlineStr">
        <is>
          <t xml:space="preserve">  - MFA dla wszystkich 60 kont</t>
        </is>
      </c>
    </row>
    <row r="18">
      <c r="A18" t="inlineStr">
        <is>
          <t xml:space="preserve">  - Brak okresowego audytu z art. 15 (podmiot ważny)</t>
        </is>
      </c>
    </row>
    <row r="19">
      <c r="A19" t="inlineStr">
        <is>
          <t xml:space="preserve">  - Obrót poniżej progów dużego przedsiębiorstwa</t>
        </is>
      </c>
    </row>
    <row r="20">
      <c r="A20" s="2" t="inlineStr">
        <is>
          <t>B: Producent leków - Zakład produkcyjny z systemami automatyki, 280 osób. Podmiot kluczowy: producent leków z sekcji C dział 21 NACE w załączniku nr 1 do ustawy o KSC, przedsiębiorstwo większe niż średnie (art. 5 ust. 1 pkt 1).</t>
        </is>
      </c>
    </row>
    <row r="21">
      <c r="A21" t="inlineStr">
        <is>
          <t xml:space="preserve">  - 280 kont użytkowników i 330 urządzeń</t>
        </is>
      </c>
    </row>
    <row r="22">
      <c r="A22" t="inlineStr">
        <is>
          <t xml:space="preserve">  - Certyfikat ISO/IEC 27001 obejmujący tylko dział IT, część dokumentacji do dostosowania</t>
        </is>
      </c>
    </row>
    <row r="23">
      <c r="A23" t="inlineStr">
        <is>
          <t xml:space="preserve">  - Analiza luk obejmuje automatykę produkcyjną spoza zakresu certyfikatu</t>
        </is>
      </c>
    </row>
    <row r="24">
      <c r="A24" t="inlineStr">
        <is>
          <t xml:space="preserve">  - Jeden etat specjalisty do spraw cyberbezpieczeństwa i monitorowanie przez dostawcę</t>
        </is>
      </c>
    </row>
    <row r="25">
      <c r="A25" t="inlineStr">
        <is>
          <t xml:space="preserve">  - MFA dla wszystkich 280 kont</t>
        </is>
      </c>
    </row>
    <row r="26">
      <c r="A26" t="inlineStr">
        <is>
          <t xml:space="preserve">  - Pierwszy audyt z art. 15 do 3.04.2028, dwóch audytorów po 8 dni</t>
        </is>
      </c>
    </row>
    <row r="27">
      <c r="A27" s="2" t="inlineStr">
        <is>
          <t>C: Szpital powiatowy - Podmiot leczniczy niebędący przedsiębiorcą, 450 osób na umowach o pracę i cywilnoprawnych. Podmiot kluczowy, bo zatrudnia co najmniej 250 osób (art. 5 ust. 8 pkt 2).</t>
        </is>
      </c>
    </row>
    <row r="28">
      <c r="A28" t="inlineStr">
        <is>
          <t xml:space="preserve">  - 380 urządzeń, MFA dla 300 kont (zdalny dostęp, administratorzy, dostęp do danych pacjentów)</t>
        </is>
      </c>
    </row>
    <row r="29">
      <c r="A29" t="inlineStr">
        <is>
          <t xml:space="preserve">  - Brak certyfikatu ISO/IEC 27001</t>
        </is>
      </c>
    </row>
    <row r="30">
      <c r="A30" t="inlineStr">
        <is>
          <t xml:space="preserve">  - Jeden etat specjalisty do spraw cyberbezpieczeństwa i monitorowanie przez dostawcę</t>
        </is>
      </c>
    </row>
    <row r="31">
      <c r="A31" t="inlineStr">
        <is>
          <t xml:space="preserve">  - Przegląd umów m.in. z dostawcami systemów medycznych i serwisu aparatury</t>
        </is>
      </c>
    </row>
    <row r="32">
      <c r="A32" t="inlineStr">
        <is>
          <t xml:space="preserve">  - Pierwszy audyt z art. 15 do 3.04.2028, dwóch audytorów po 10 dni</t>
        </is>
      </c>
    </row>
    <row r="34">
      <c r="A34" t="inlineStr">
        <is>
          <t>Wszystkie stawki i ilości to założenia przykładu JSystems, a nie średnie rynkowe ani cennik. Podstaw własne wartości z ofert, wynagrodzeń i inwentaryzacji.</t>
        </is>
      </c>
    </row>
    <row r="35">
      <c r="A35" t="inlineStr">
        <is>
          <t>Kwoty netto w złotych. Jeżeli organizacja nie odlicza VAT, dolicz podatek do usług i zakupów.</t>
        </is>
      </c>
    </row>
    <row r="36">
      <c r="A36" t="inlineStr">
        <is>
          <t>Pozycje 1-6 to koszty jednorazowe przygotowania, pozycje 7-13 to 12 miesięcy kosztów stałych, pozycja 14 to audyt z art. 15, który dotyczy tylko podmiotu kluczowego i wraca co najmniej raz na 3 lata.</t>
        </is>
      </c>
    </row>
    <row r="37">
      <c r="A37" t="inlineStr">
        <is>
          <t>Suma jednorazowo: A 193 600 zł, B 507 200 zł, C 722 800 zł.</t>
        </is>
      </c>
    </row>
    <row r="38">
      <c r="A38" t="inlineStr">
        <is>
          <t>Suma rocznie: A 126 000 zł, B 689 000 zł, C 774 600 zł.</t>
        </is>
      </c>
    </row>
    <row r="39">
      <c r="A39" t="inlineStr">
        <is>
          <t>Audyt z art. 15: A 0 zł (podmiot ważny), B 44 800 zł, C 56 000 zł.</t>
        </is>
      </c>
    </row>
    <row r="40">
      <c r="A40" t="inlineStr">
        <is>
          <t>Razem wszystkie pozycje: A 319 600 zł, B 1 241 000 zł, C 1 553 400 zł.</t>
        </is>
      </c>
    </row>
    <row r="41">
      <c r="A41" t="inlineStr">
        <is>
          <t>W tym pozycje opcjonalne (ochrona stacji klasy EDR i etat specjalisty): A 21 000 zł, B 339 000 zł, C 354 000 zł. Pozostałe pozycje to obszary wymagane: A 298 600 zł, B 902 000 zł, C 1 199 400 zł.</t>
        </is>
      </c>
    </row>
    <row r="42">
      <c r="A42" t="inlineStr">
        <is>
          <t>Czas własnych ludzi to koszt wewnętrzny, a nie wydatek gotówkowy. Ustawa nie wymaga SOC ani konkretnych produktów (MC, odpowiedź 3.16).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3:N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50" customWidth="1" min="3" max="3"/>
    <col width="14" customWidth="1" min="4" max="4"/>
    <col width="16" customWidth="1" min="5" max="5"/>
    <col width="12" customWidth="1" min="6" max="6"/>
    <col width="14" customWidth="1" min="7" max="7"/>
    <col width="15" customWidth="1" min="8" max="8"/>
    <col width="12" customWidth="1" min="9" max="9"/>
    <col width="14" customWidth="1" min="10" max="10"/>
    <col width="15" customWidth="1" min="11" max="11"/>
    <col width="12" customWidth="1" min="12" max="12"/>
    <col width="14" customWidth="1" min="13" max="13"/>
    <col width="15" customWidth="1" min="14" max="14"/>
  </cols>
  <sheetData>
    <row r="3">
      <c r="A3" s="1" t="inlineStr">
        <is>
          <t>Kalkulator budżetu - pozycje</t>
        </is>
      </c>
    </row>
    <row r="4">
      <c r="A4" t="inlineStr">
        <is>
          <t>Stan prawny: ustawa o krajowym systemie cyberbezpieczeństwa w brzmieniu z 8.10.2026 r. Źródło: JSystems, „Ile kosztuje przygotowanie firmy do KSC? Jak zaplanować budżet? (2026)”.</t>
        </is>
      </c>
    </row>
    <row r="6">
      <c r="A6" s="3" t="inlineStr">
        <is>
          <t>Pozycja</t>
        </is>
      </c>
      <c r="B6" s="3" t="inlineStr">
        <is>
          <t>Rodzaj kosztu</t>
        </is>
      </c>
      <c r="C6" s="3" t="inlineStr">
        <is>
          <t>Opis</t>
        </is>
      </c>
      <c r="D6" s="3" t="inlineStr">
        <is>
          <t>Jednostka</t>
        </is>
      </c>
      <c r="E6" s="3" t="inlineStr">
        <is>
          <t>Wymagane czy opcjonalne</t>
        </is>
      </c>
      <c r="F6" s="3" t="inlineStr">
        <is>
          <t>A: ilość</t>
        </is>
      </c>
      <c r="G6" s="3" t="inlineStr">
        <is>
          <t>A: stawka (zł)</t>
        </is>
      </c>
      <c r="H6" s="3" t="inlineStr">
        <is>
          <t>A: koszt (zł)</t>
        </is>
      </c>
      <c r="I6" s="3" t="inlineStr">
        <is>
          <t>B: ilość</t>
        </is>
      </c>
      <c r="J6" s="3" t="inlineStr">
        <is>
          <t>B: stawka (zł)</t>
        </is>
      </c>
      <c r="K6" s="3" t="inlineStr">
        <is>
          <t>B: koszt (zł)</t>
        </is>
      </c>
      <c r="L6" s="3" t="inlineStr">
        <is>
          <t>C: ilość</t>
        </is>
      </c>
      <c r="M6" s="3" t="inlineStr">
        <is>
          <t>C: stawka (zł)</t>
        </is>
      </c>
      <c r="N6" s="3" t="inlineStr">
        <is>
          <t>C: koszt (zł)</t>
        </is>
      </c>
    </row>
    <row r="7">
      <c r="A7" s="4" t="inlineStr">
        <is>
          <t>1. Analiza luk i pierwsze szacowanie ryzyka (jednorazowo)</t>
        </is>
      </c>
      <c r="B7" s="4" t="inlineStr">
        <is>
          <t>jednorazowy</t>
        </is>
      </c>
      <c r="C7" s="4" t="inlineStr">
        <is>
          <t>Inwentaryzacja usług i systemów, porównanie z art. 8, pierwsza pełna analiza ryzyka z planem postępowania.</t>
        </is>
      </c>
      <c r="D7" s="4" t="inlineStr">
        <is>
          <t>osobodzień konsultanta</t>
        </is>
      </c>
      <c r="E7" s="4" t="inlineStr">
        <is>
          <t>wymagane: szacowanie ryzyka (art. 8 ust. 1 pkt 1), forma pracy do wyboru</t>
        </is>
      </c>
      <c r="F7" s="5" t="n">
        <v>10</v>
      </c>
      <c r="G7" s="6" t="n">
        <v>2400</v>
      </c>
      <c r="H7" s="7">
        <f>F7*G7</f>
        <v/>
      </c>
      <c r="I7" s="5" t="n">
        <v>18</v>
      </c>
      <c r="J7" s="6" t="n">
        <v>2400</v>
      </c>
      <c r="K7" s="7">
        <f>I7*J7</f>
        <v/>
      </c>
      <c r="L7" s="5" t="n">
        <v>30</v>
      </c>
      <c r="M7" s="6" t="n">
        <v>2400</v>
      </c>
      <c r="N7" s="7">
        <f>L7*M7</f>
        <v/>
      </c>
    </row>
    <row r="8">
      <c r="A8" s="4" t="inlineStr">
        <is>
          <t>2. Dokumentacja SZBI: polityki, procedury, plany ciągłości (jednorazowo)</t>
        </is>
      </c>
      <c r="B8" s="4" t="inlineStr">
        <is>
          <t>jednorazowy</t>
        </is>
      </c>
      <c r="C8" s="4" t="inlineStr">
        <is>
          <t>Polityki, procedura obsługi i zgłaszania incydentów, plany ciągłości działania, awaryjne i odtworzenia.</t>
        </is>
      </c>
      <c r="D8" s="4" t="inlineStr">
        <is>
          <t>osobodzień konsultanta</t>
        </is>
      </c>
      <c r="E8" s="4" t="inlineStr">
        <is>
          <t>wymagane: dokumentacja (art. 10) i plany z art. 8 ust. 1 pkt 2 lit. f</t>
        </is>
      </c>
      <c r="F8" s="5" t="n">
        <v>15</v>
      </c>
      <c r="G8" s="6" t="n">
        <v>2400</v>
      </c>
      <c r="H8" s="7">
        <f>F8*G8</f>
        <v/>
      </c>
      <c r="I8" s="5" t="n">
        <v>15</v>
      </c>
      <c r="J8" s="6" t="n">
        <v>2400</v>
      </c>
      <c r="K8" s="7">
        <f>I8*J8</f>
        <v/>
      </c>
      <c r="L8" s="5" t="n">
        <v>35</v>
      </c>
      <c r="M8" s="6" t="n">
        <v>2400</v>
      </c>
      <c r="N8" s="7">
        <f>L8*M8</f>
        <v/>
      </c>
    </row>
    <row r="9">
      <c r="A9" s="4" t="inlineStr">
        <is>
          <t>3. Przegląd umów i ocena kluczowych dostawców (jednorazowo)</t>
        </is>
      </c>
      <c r="B9" s="4" t="inlineStr">
        <is>
          <t>jednorazowy</t>
        </is>
      </c>
      <c r="C9" s="4" t="inlineStr">
        <is>
          <t>Aneksy z klauzulami bezpieczeństwa, zgłaszanie incydentów przez dostawcę, ocena kluczowych dostawców.</t>
        </is>
      </c>
      <c r="D9" s="4" t="inlineStr">
        <is>
          <t>osobodzień konsultanta</t>
        </is>
      </c>
      <c r="E9" s="4" t="inlineStr">
        <is>
          <t>wymagane: łańcuch dostaw (art. 8 ust. 1 pkt 2 lit. e, ust. 2), forma do wyboru</t>
        </is>
      </c>
      <c r="F9" s="5" t="n">
        <v>4</v>
      </c>
      <c r="G9" s="6" t="n">
        <v>2400</v>
      </c>
      <c r="H9" s="7">
        <f>F9*G9</f>
        <v/>
      </c>
      <c r="I9" s="5" t="n">
        <v>10</v>
      </c>
      <c r="J9" s="6" t="n">
        <v>2400</v>
      </c>
      <c r="K9" s="7">
        <f>I9*J9</f>
        <v/>
      </c>
      <c r="L9" s="5" t="n">
        <v>12</v>
      </c>
      <c r="M9" s="6" t="n">
        <v>2400</v>
      </c>
      <c r="N9" s="7">
        <f>L9*M9</f>
        <v/>
      </c>
    </row>
    <row r="10">
      <c r="A10" s="4" t="inlineStr">
        <is>
          <t>4. Kopie zapasowe odseparowane i plan odtworzenia (jednorazowo)</t>
        </is>
      </c>
      <c r="B10" s="4" t="inlineStr">
        <is>
          <t>jednorazowy</t>
        </is>
      </c>
      <c r="C10" s="4" t="inlineStr">
        <is>
          <t>Sprzęt lub usługa kopii odseparowanych od sieci produkcyjnej, wdrożenie i pierwszy test odtworzenia.</t>
        </is>
      </c>
      <c r="D10" s="4" t="inlineStr">
        <is>
          <t>ryczałt</t>
        </is>
      </c>
      <c r="E10" s="4" t="inlineStr">
        <is>
          <t>wymagane: obszar z art. 8 ust. 1 pkt 2 lit. f i pkt 5 lit. a, technologia do wyboru</t>
        </is>
      </c>
      <c r="F10" s="5" t="n">
        <v>1</v>
      </c>
      <c r="G10" s="6" t="n">
        <v>30000</v>
      </c>
      <c r="H10" s="7">
        <f>F10*G10</f>
        <v/>
      </c>
      <c r="I10" s="5" t="n">
        <v>1</v>
      </c>
      <c r="J10" s="6" t="n">
        <v>110000</v>
      </c>
      <c r="K10" s="7">
        <f>I10*J10</f>
        <v/>
      </c>
      <c r="L10" s="5" t="n">
        <v>1</v>
      </c>
      <c r="M10" s="6" t="n">
        <v>140000</v>
      </c>
      <c r="N10" s="7">
        <f>L10*M10</f>
        <v/>
      </c>
    </row>
    <row r="11">
      <c r="A11" s="4" t="inlineStr">
        <is>
          <t>5. Rezerwa na działania z planu postępowania z ryzykiem (jednorazowo)</t>
        </is>
      </c>
      <c r="B11" s="4" t="inlineStr">
        <is>
          <t>jednorazowy</t>
        </is>
      </c>
      <c r="C11" s="4" t="inlineStr">
        <is>
          <t>Np. wydzielenie sieci automatyki, wymiana systemu bez wsparcia producenta. Wysokość wynika z analizy ryzyka.</t>
        </is>
      </c>
      <c r="D11" s="4" t="inlineStr">
        <is>
          <t>ryczałt</t>
        </is>
      </c>
      <c r="E11" s="4" t="inlineStr">
        <is>
          <t>wymagane: zarządzanie ryzykiem (art. 8 ust. 1 pkt 1-2), kwota zależy od wyniku analizy</t>
        </is>
      </c>
      <c r="F11" s="5" t="n">
        <v>1</v>
      </c>
      <c r="G11" s="6" t="n">
        <v>40000</v>
      </c>
      <c r="H11" s="7">
        <f>F11*G11</f>
        <v/>
      </c>
      <c r="I11" s="5" t="n">
        <v>1</v>
      </c>
      <c r="J11" s="6" t="n">
        <v>150000</v>
      </c>
      <c r="K11" s="7">
        <f>I11*J11</f>
        <v/>
      </c>
      <c r="L11" s="5" t="n">
        <v>1</v>
      </c>
      <c r="M11" s="6" t="n">
        <v>200000</v>
      </c>
      <c r="N11" s="7">
        <f>L11*M11</f>
        <v/>
      </c>
    </row>
    <row r="12">
      <c r="A12" s="4" t="inlineStr">
        <is>
          <t>6. Czas własnych ludzi przy wdrożeniu (jednorazowo)</t>
        </is>
      </c>
      <c r="B12" s="4" t="inlineStr">
        <is>
          <t>jednorazowy</t>
        </is>
      </c>
      <c r="C12" s="4" t="inlineStr">
        <is>
          <t>Koordynacja, warsztaty, przegląd procedur, wdrożenia techniczne wykonywane przez pracowników.</t>
        </is>
      </c>
      <c r="D12" s="4" t="inlineStr">
        <is>
          <t>dzień pracy (koszt pracodawcy)</t>
        </is>
      </c>
      <c r="E12" s="4" t="inlineStr">
        <is>
          <t>wymagane: praca przy obowiązkach ustawowych, koszt wewnętrzny, nie wydatek gotówkowy</t>
        </is>
      </c>
      <c r="F12" s="5" t="n">
        <v>60</v>
      </c>
      <c r="G12" s="6" t="n">
        <v>900</v>
      </c>
      <c r="H12" s="7">
        <f>F12*G12</f>
        <v/>
      </c>
      <c r="I12" s="5" t="n">
        <v>160</v>
      </c>
      <c r="J12" s="6" t="n">
        <v>900</v>
      </c>
      <c r="K12" s="7">
        <f>I12*J12</f>
        <v/>
      </c>
      <c r="L12" s="5" t="n">
        <v>220</v>
      </c>
      <c r="M12" s="6" t="n">
        <v>900</v>
      </c>
      <c r="N12" s="7">
        <f>L12*M12</f>
        <v/>
      </c>
    </row>
    <row r="13">
      <c r="A13" s="4" t="inlineStr">
        <is>
          <t>7. Uwierzytelnianie wieloskładnikowe (rocznie)</t>
        </is>
      </c>
      <c r="B13" s="4" t="inlineStr">
        <is>
          <t>roczny</t>
        </is>
      </c>
      <c r="C13" s="4" t="inlineStr">
        <is>
          <t>Licencja albo amortyzacja klucza sprzętowego na konto.</t>
        </is>
      </c>
      <c r="D13" s="4" t="inlineStr">
        <is>
          <t>konto na rok</t>
        </is>
      </c>
      <c r="E13" s="4" t="inlineStr">
        <is>
          <t>wymagane w stosownych przypadkach (art. 8 ust. 1 pkt 2 lit. l), zakres kont do wyboru</t>
        </is>
      </c>
      <c r="F13" s="5" t="n">
        <v>60</v>
      </c>
      <c r="G13" s="6" t="n">
        <v>150</v>
      </c>
      <c r="H13" s="7">
        <f>F13*G13</f>
        <v/>
      </c>
      <c r="I13" s="5" t="n">
        <v>280</v>
      </c>
      <c r="J13" s="6" t="n">
        <v>150</v>
      </c>
      <c r="K13" s="7">
        <f>I13*J13</f>
        <v/>
      </c>
      <c r="L13" s="5" t="n">
        <v>300</v>
      </c>
      <c r="M13" s="6" t="n">
        <v>150</v>
      </c>
      <c r="N13" s="7">
        <f>L13*M13</f>
        <v/>
      </c>
    </row>
    <row r="14">
      <c r="A14" s="4" t="inlineStr">
        <is>
          <t>8. Ochrona stacji i serwerów (rocznie)</t>
        </is>
      </c>
      <c r="B14" s="4" t="inlineStr">
        <is>
          <t>roczny</t>
        </is>
      </c>
      <c r="C14" s="4" t="inlineStr">
        <is>
          <t>Narzędzie klasy EDR (wykrywanie zagrożeń i reagowanie na urządzeniach końcowych).</t>
        </is>
      </c>
      <c r="D14" s="4" t="inlineStr">
        <is>
          <t>urządzenie na rok</t>
        </is>
      </c>
      <c r="E14" s="4" t="inlineStr">
        <is>
          <t>opcjonalne: jeden ze sposobów realizacji art. 8 ust. 1 pkt 2 lit. g i pkt 5</t>
        </is>
      </c>
      <c r="F14" s="5" t="n">
        <v>70</v>
      </c>
      <c r="G14" s="6" t="n">
        <v>300</v>
      </c>
      <c r="H14" s="7">
        <f>F14*G14</f>
        <v/>
      </c>
      <c r="I14" s="5" t="n">
        <v>330</v>
      </c>
      <c r="J14" s="6" t="n">
        <v>300</v>
      </c>
      <c r="K14" s="7">
        <f>I14*J14</f>
        <v/>
      </c>
      <c r="L14" s="5" t="n">
        <v>380</v>
      </c>
      <c r="M14" s="6" t="n">
        <v>300</v>
      </c>
      <c r="N14" s="7">
        <f>L14*M14</f>
        <v/>
      </c>
    </row>
    <row r="15">
      <c r="A15" s="4" t="inlineStr">
        <is>
          <t>9. Monitorowanie i obsługa incydentów przez dostawcę (rocznie)</t>
        </is>
      </c>
      <c r="B15" s="4" t="inlineStr">
        <is>
          <t>roczny</t>
        </is>
      </c>
      <c r="C15" s="4" t="inlineStr">
        <is>
          <t>Usługa zewnętrzna liczona od urządzenia miesięcznie, ilość = urządzenia x 12 miesięcy.</t>
        </is>
      </c>
      <c r="D15" s="4" t="inlineStr">
        <is>
          <t>urządzenie na miesiąc</t>
        </is>
      </c>
      <c r="E15" s="4" t="inlineStr">
        <is>
          <t>wymagane: monitorowanie ciągłe (art. 8 ust. 1 pkt 2 lit. g, art. 11), forma do wyboru, SOC nie jest wymagany (MC 3.16)</t>
        </is>
      </c>
      <c r="F15" s="5" t="n">
        <v>840</v>
      </c>
      <c r="G15" s="6" t="n">
        <v>50</v>
      </c>
      <c r="H15" s="7">
        <f>F15*G15</f>
        <v/>
      </c>
      <c r="I15" s="5" t="n">
        <v>3960</v>
      </c>
      <c r="J15" s="6" t="n">
        <v>50</v>
      </c>
      <c r="K15" s="7">
        <f>I15*J15</f>
        <v/>
      </c>
      <c r="L15" s="5" t="n">
        <v>4560</v>
      </c>
      <c r="M15" s="6" t="n">
        <v>50</v>
      </c>
      <c r="N15" s="7">
        <f>L15*M15</f>
        <v/>
      </c>
    </row>
    <row r="16">
      <c r="A16" s="4" t="inlineStr">
        <is>
          <t>10. Specjalista do spraw cyberbezpieczeństwa, etat (rocznie)</t>
        </is>
      </c>
      <c r="B16" s="4" t="inlineStr">
        <is>
          <t>roczny</t>
        </is>
      </c>
      <c r="C16" s="4" t="inlineStr">
        <is>
          <t>Wewnętrzna struktura odpowiedzialna za cyberbezpieczeństwo, koszt pracodawcy.</t>
        </is>
      </c>
      <c r="D16" s="4" t="inlineStr">
        <is>
          <t>miesiąc etatu (koszt pracodawcy)</t>
        </is>
      </c>
      <c r="E16" s="4" t="inlineStr">
        <is>
          <t>opcjonalne: przy umowie z dostawcą usług zarządzanych w zakresie cyberbezpieczeństwa etat nie jest konieczny (art. 14)</t>
        </is>
      </c>
      <c r="F16" s="5" t="n">
        <v>0</v>
      </c>
      <c r="G16" s="6" t="n">
        <v>20000</v>
      </c>
      <c r="H16" s="7">
        <f>F16*G16</f>
        <v/>
      </c>
      <c r="I16" s="5" t="n">
        <v>12</v>
      </c>
      <c r="J16" s="6" t="n">
        <v>20000</v>
      </c>
      <c r="K16" s="7">
        <f>I16*J16</f>
        <v/>
      </c>
      <c r="L16" s="5" t="n">
        <v>12</v>
      </c>
      <c r="M16" s="6" t="n">
        <v>20000</v>
      </c>
      <c r="N16" s="7">
        <f>L16*M16</f>
        <v/>
      </c>
    </row>
    <row r="17">
      <c r="A17" s="4" t="inlineStr">
        <is>
          <t>11. Edukacja i szkolenia kierownika oraz personelu (pula roczna)</t>
        </is>
      </c>
      <c r="B17" s="4" t="inlineStr">
        <is>
          <t>roczny</t>
        </is>
      </c>
      <c r="C17" s="4" t="inlineStr">
        <is>
          <t>Pula budżetowa na szkolenie kierownika i osób z art. 8e, edukację personelu i cyberhigienę. To nie jest cena konkretnego szkolenia.</t>
        </is>
      </c>
      <c r="D17" s="4" t="inlineStr">
        <is>
          <t>pula roczna</t>
        </is>
      </c>
      <c r="E17" s="4" t="inlineStr">
        <is>
          <t>wymagane: szkolenie kierownika raz w roku kalendarzowym (art. 8e), edukacja personelu (art. 8 ust. 1 pkt 2 lit. i-j)</t>
        </is>
      </c>
      <c r="F17" s="5" t="n">
        <v>1</v>
      </c>
      <c r="G17" s="6" t="n">
        <v>18000</v>
      </c>
      <c r="H17" s="7">
        <f>F17*G17</f>
        <v/>
      </c>
      <c r="I17" s="5" t="n">
        <v>1</v>
      </c>
      <c r="J17" s="6" t="n">
        <v>50000</v>
      </c>
      <c r="K17" s="7">
        <f>I17*J17</f>
        <v/>
      </c>
      <c r="L17" s="5" t="n">
        <v>1</v>
      </c>
      <c r="M17" s="6" t="n">
        <v>60000</v>
      </c>
      <c r="N17" s="7">
        <f>L17*M17</f>
        <v/>
      </c>
    </row>
    <row r="18">
      <c r="A18" s="4" t="inlineStr">
        <is>
          <t>12. Utrzymanie SZBI: przegląd ryzyka, testy planów, ćwiczenia (rocznie)</t>
        </is>
      </c>
      <c r="B18" s="4" t="inlineStr">
        <is>
          <t>roczny</t>
        </is>
      </c>
      <c r="C18" s="4" t="inlineStr">
        <is>
          <t>Wsparcie zewnętrzne przy przeglądzie ryzyka, testach planów ciągłości i odtworzenia oraz ćwiczeniach.</t>
        </is>
      </c>
      <c r="D18" s="4" t="inlineStr">
        <is>
          <t>osobodzień konsultanta</t>
        </is>
      </c>
      <c r="E18" s="4" t="inlineStr">
        <is>
          <t>wymagane: systematyczne szacowanie ryzyka, testowanie planów (art. 8 ust. 1 pkt 1 i pkt 2 lit. f), forma do wyboru</t>
        </is>
      </c>
      <c r="F18" s="5" t="n">
        <v>6</v>
      </c>
      <c r="G18" s="6" t="n">
        <v>2400</v>
      </c>
      <c r="H18" s="7">
        <f>F18*G18</f>
        <v/>
      </c>
      <c r="I18" s="5" t="n">
        <v>10</v>
      </c>
      <c r="J18" s="6" t="n">
        <v>2400</v>
      </c>
      <c r="K18" s="7">
        <f>I18*J18</f>
        <v/>
      </c>
      <c r="L18" s="5" t="n">
        <v>14</v>
      </c>
      <c r="M18" s="6" t="n">
        <v>2400</v>
      </c>
      <c r="N18" s="7">
        <f>L18*M18</f>
        <v/>
      </c>
    </row>
    <row r="19">
      <c r="A19" s="4" t="inlineStr">
        <is>
          <t>13. Czas własnych ludzi w utrzymaniu (rocznie)</t>
        </is>
      </c>
      <c r="B19" s="4" t="inlineStr">
        <is>
          <t>roczny</t>
        </is>
      </c>
      <c r="C19" s="4" t="inlineStr">
        <is>
          <t>Przeglądy, aktualizacja dokumentów, testy, raporty dla zarządu wykonywane przez pracowników.</t>
        </is>
      </c>
      <c r="D19" s="4" t="inlineStr">
        <is>
          <t>dzień pracy (koszt pracodawcy)</t>
        </is>
      </c>
      <c r="E19" s="4" t="inlineStr">
        <is>
          <t>wymagane: praca przy obowiązkach ustawowych, koszt wewnętrzny, nie wydatek gotówkowy</t>
        </is>
      </c>
      <c r="F19" s="5" t="n">
        <v>24</v>
      </c>
      <c r="G19" s="6" t="n">
        <v>900</v>
      </c>
      <c r="H19" s="7">
        <f>F19*G19</f>
        <v/>
      </c>
      <c r="I19" s="5" t="n">
        <v>40</v>
      </c>
      <c r="J19" s="6" t="n">
        <v>900</v>
      </c>
      <c r="K19" s="7">
        <f>I19*J19</f>
        <v/>
      </c>
      <c r="L19" s="5" t="n">
        <v>60</v>
      </c>
      <c r="M19" s="6" t="n">
        <v>900</v>
      </c>
      <c r="N19" s="7">
        <f>L19*M19</f>
        <v/>
      </c>
    </row>
    <row r="20">
      <c r="A20" s="4" t="inlineStr">
        <is>
          <t>14. Audyt z art. 15 (podmiot kluczowy, co najmniej raz na 3 lata)</t>
        </is>
      </c>
      <c r="B20" s="4" t="inlineStr">
        <is>
          <t>co 3 lata</t>
        </is>
      </c>
      <c r="C20" s="4" t="inlineStr">
        <is>
          <t>Co najmniej dwóch uprawnionych audytorów albo akredytowana jednostka. Pierwszy audyt podmiotów z 3.04.2026 do 3.04.2028.</t>
        </is>
      </c>
      <c r="D20" s="4" t="inlineStr">
        <is>
          <t>osobodzień audytora</t>
        </is>
      </c>
      <c r="E20" s="4" t="inlineStr">
        <is>
          <t>wymagane tylko dla podmiotu kluczowego (art. 15, art. 33 ust. 2 ustawy nowelizującej)</t>
        </is>
      </c>
      <c r="F20" s="5" t="n">
        <v>0</v>
      </c>
      <c r="G20" s="6" t="n">
        <v>2800</v>
      </c>
      <c r="H20" s="7">
        <f>F20*G20</f>
        <v/>
      </c>
      <c r="I20" s="5" t="n">
        <v>16</v>
      </c>
      <c r="J20" s="6" t="n">
        <v>2800</v>
      </c>
      <c r="K20" s="7">
        <f>I20*J20</f>
        <v/>
      </c>
      <c r="L20" s="5" t="n">
        <v>20</v>
      </c>
      <c r="M20" s="6" t="n">
        <v>2800</v>
      </c>
      <c r="N20" s="7">
        <f>L20*M20</f>
        <v/>
      </c>
    </row>
    <row r="22">
      <c r="A22" s="2" t="inlineStr">
        <is>
          <t>RAZEM</t>
        </is>
      </c>
      <c r="H22" s="8">
        <f>SUM(H7:H20)</f>
        <v/>
      </c>
      <c r="K22" s="8">
        <f>SUM(K7:K20)</f>
        <v/>
      </c>
      <c r="N22" s="8">
        <f>SUM(N7:N20)</f>
        <v/>
      </c>
    </row>
    <row r="23">
      <c r="A23" t="inlineStr">
        <is>
          <t>w tym wymagane</t>
        </is>
      </c>
      <c r="H23" s="7">
        <f>SUMIF($E$7:$E$20,"wymagane*",H7:H20)</f>
        <v/>
      </c>
      <c r="K23" s="7">
        <f>SUMIF($E$7:$E$20,"wymagane*",K7:K20)</f>
        <v/>
      </c>
      <c r="N23" s="7">
        <f>SUMIF($E$7:$E$20,"wymagane*",N7:N20)</f>
        <v/>
      </c>
    </row>
    <row r="24">
      <c r="A24" t="inlineStr">
        <is>
          <t>w tym opcjonalne</t>
        </is>
      </c>
      <c r="H24" s="7">
        <f>SUMIF($E$7:$E$20,"opcjonalne*",H7:H20)</f>
        <v/>
      </c>
      <c r="K24" s="7">
        <f>SUMIF($E$7:$E$20,"opcjonalne*",K7:K20)</f>
        <v/>
      </c>
      <c r="N24" s="7">
        <f>SUMIF($E$7:$E$20,"opcjonalne*",N7:N20)</f>
        <v/>
      </c>
    </row>
    <row r="25">
      <c r="A25" t="inlineStr">
        <is>
          <t>w tym koszty jednorazowe</t>
        </is>
      </c>
      <c r="H25" s="7">
        <f>SUMIF($B$7:$B$20,"jednorazowy*",H7:H20)</f>
        <v/>
      </c>
      <c r="K25" s="7">
        <f>SUMIF($B$7:$B$20,"jednorazowy*",K7:K20)</f>
        <v/>
      </c>
      <c r="N25" s="7">
        <f>SUMIF($B$7:$B$20,"jednorazowy*",N7:N20)</f>
        <v/>
      </c>
    </row>
    <row r="26">
      <c r="A26" t="inlineStr">
        <is>
          <t>w tym koszty roczne (12 miesięcy)</t>
        </is>
      </c>
      <c r="H26" s="7">
        <f>SUMIF($B$7:$B$20,"roczny*",H7:H20)</f>
        <v/>
      </c>
      <c r="K26" s="7">
        <f>SUMIF($B$7:$B$20,"roczny*",K7:K20)</f>
        <v/>
      </c>
      <c r="N26" s="7">
        <f>SUMIF($B$7:$B$20,"roczny*",N7:N20)</f>
        <v/>
      </c>
    </row>
    <row r="27">
      <c r="A27" t="inlineStr">
        <is>
          <t>w tym audyt (co najmniej raz na 3 lata)</t>
        </is>
      </c>
      <c r="H27" s="7">
        <f>SUMIF($B$7:$B$20,"co 3 lata*",H7:H20)</f>
        <v/>
      </c>
      <c r="K27" s="7">
        <f>SUMIF($B$7:$B$20,"co 3 lata*",K7:K20)</f>
        <v/>
      </c>
      <c r="N27" s="7">
        <f>SUMIF($B$7:$B$20,"co 3 lata*",N7:N20)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2026-10-12T16:12:36Z</dcterms:created>
  <dcterms:modified xmlns:dcterms="http://purl.org/dc/terms/" xmlns:xsi="http://www.w3.org/2001/XMLSchema-instance" xsi:type="dcterms:W3CDTF">2026-10-12T16:12:36Z</dcterms:modified>
</cp:coreProperties>
</file>